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DC\Users_NEW\Tamara\Desktop\"/>
    </mc:Choice>
  </mc:AlternateContent>
  <bookViews>
    <workbookView xWindow="0" yWindow="0" windowWidth="28800" windowHeight="12135"/>
  </bookViews>
  <sheets>
    <sheet name="2019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E7" i="1" s="1"/>
  <c r="E6" i="1" s="1"/>
  <c r="E5" i="1" s="1"/>
  <c r="F9" i="1"/>
  <c r="F8" i="1" s="1"/>
  <c r="G9" i="1"/>
  <c r="G21" i="1"/>
  <c r="E22" i="1"/>
  <c r="F22" i="1"/>
  <c r="G22" i="1"/>
  <c r="G23" i="1"/>
  <c r="E24" i="1"/>
  <c r="E20" i="1" s="1"/>
  <c r="E19" i="1" s="1"/>
  <c r="E25" i="1"/>
  <c r="F25" i="1"/>
  <c r="F24" i="1" s="1"/>
  <c r="G26" i="1"/>
  <c r="E27" i="1"/>
  <c r="F27" i="1"/>
  <c r="G27" i="1" s="1"/>
  <c r="G28" i="1"/>
  <c r="E45" i="1"/>
  <c r="F45" i="1"/>
  <c r="G45" i="1" s="1"/>
  <c r="G46" i="1"/>
  <c r="F47" i="1"/>
  <c r="G47" i="1" s="1"/>
  <c r="E48" i="1"/>
  <c r="E47" i="1" s="1"/>
  <c r="F48" i="1"/>
  <c r="G48" i="1"/>
  <c r="G49" i="1"/>
  <c r="E50" i="1"/>
  <c r="F50" i="1"/>
  <c r="G50" i="1"/>
  <c r="G51" i="1"/>
  <c r="E54" i="1"/>
  <c r="F54" i="1"/>
  <c r="G54" i="1"/>
  <c r="G55" i="1"/>
  <c r="E65" i="1"/>
  <c r="F65" i="1"/>
  <c r="G65" i="1"/>
  <c r="F72" i="1"/>
  <c r="G72" i="1" s="1"/>
  <c r="E73" i="1"/>
  <c r="E72" i="1" s="1"/>
  <c r="F73" i="1"/>
  <c r="G73" i="1"/>
  <c r="G74" i="1"/>
  <c r="G75" i="1"/>
  <c r="G76" i="1"/>
  <c r="E77" i="1"/>
  <c r="E78" i="1"/>
  <c r="F78" i="1"/>
  <c r="F77" i="1" s="1"/>
  <c r="G77" i="1" s="1"/>
  <c r="G79" i="1"/>
  <c r="E80" i="1"/>
  <c r="F80" i="1"/>
  <c r="G80" i="1" s="1"/>
  <c r="G81" i="1"/>
  <c r="F20" i="1" l="1"/>
  <c r="G24" i="1"/>
  <c r="F7" i="1"/>
  <c r="G8" i="1"/>
  <c r="G78" i="1"/>
  <c r="G25" i="1"/>
  <c r="F6" i="1" l="1"/>
  <c r="G7" i="1"/>
  <c r="F19" i="1"/>
  <c r="G19" i="1" s="1"/>
  <c r="G20" i="1"/>
  <c r="F5" i="1" l="1"/>
  <c r="G5" i="1" s="1"/>
  <c r="G6" i="1"/>
</calcChain>
</file>

<file path=xl/sharedStrings.xml><?xml version="1.0" encoding="utf-8"?>
<sst xmlns="http://schemas.openxmlformats.org/spreadsheetml/2006/main" count="113" uniqueCount="86">
  <si>
    <t>0810</t>
  </si>
  <si>
    <t>Tekuće donacije</t>
  </si>
  <si>
    <t>Aktivnost: A101802, ODRŽAVANJE SPORTSKE DVORANE</t>
  </si>
  <si>
    <t>381</t>
  </si>
  <si>
    <t>Aktivnost: A101801, SPORTSKA ZAJEDNICA GRADA ZABOKA</t>
  </si>
  <si>
    <t>Program: 1018, RAZVOJ SPORTA I REKREACIJE</t>
  </si>
  <si>
    <t>0620</t>
  </si>
  <si>
    <t>Aktivnost: A101704, LOKALNA AKCIJSKA GRUPA</t>
  </si>
  <si>
    <t>Aktivnost: A101701, TURISTIČKA ZAJEDNICA-POTICANJE I RAZVOJ TURIZMA</t>
  </si>
  <si>
    <t>Program: 1017, TURIZAM, GOSPODARSTVO I POLJOPRIVREDA</t>
  </si>
  <si>
    <t>GDCK Zabok</t>
  </si>
  <si>
    <t>GDCK Zlatar</t>
  </si>
  <si>
    <t>Gornjostubička udruga LIPIN CVIET</t>
  </si>
  <si>
    <t>GDCK Donja Stubica</t>
  </si>
  <si>
    <t>Udruga invalida Bedekovčina</t>
  </si>
  <si>
    <t>Korisnik:</t>
  </si>
  <si>
    <t>Tekući projekt: T101601, MIPOS</t>
  </si>
  <si>
    <t>Udruga TIGROVI</t>
  </si>
  <si>
    <t>ŽP UHDDR</t>
  </si>
  <si>
    <t>Udruga "SUNCE"</t>
  </si>
  <si>
    <t>UVDDR KZŽ</t>
  </si>
  <si>
    <t>HVIDR-a</t>
  </si>
  <si>
    <t>Društvo multiple skleroze KZŽ</t>
  </si>
  <si>
    <t>Matica umirovljenika Grada Zaboka</t>
  </si>
  <si>
    <t>Društvo psihologa KZŽ</t>
  </si>
  <si>
    <t xml:space="preserve">Društvo "Naša djeca" Zabok </t>
  </si>
  <si>
    <t>1070</t>
  </si>
  <si>
    <t>Aktivnost: A101603, SUFINANCIRANJE PROGRAMA I PROJEKATA SOCIJALNE SKRBI</t>
  </si>
  <si>
    <t>Dom za psihički bolesne odrasle osobe Zagreb</t>
  </si>
  <si>
    <t>Gradsko društvo Crvenog križa Zabok</t>
  </si>
  <si>
    <t>Aktivnost: A101602, DOM MIRKOVEC - POMOĆ U KUĆI</t>
  </si>
  <si>
    <t>1090</t>
  </si>
  <si>
    <t>Aktivnost: A101601, GRADSKO DRUŠTVO CRVENOG KRIŽA ZABOK</t>
  </si>
  <si>
    <t>Program: 1016, SOCIJALNA SKRB</t>
  </si>
  <si>
    <t>0840</t>
  </si>
  <si>
    <t>Kapitalne donacije</t>
  </si>
  <si>
    <t>382</t>
  </si>
  <si>
    <t>Aktivnost: A101506, ŽUPA ZABOK - ADAPTACIJA I OPREMANJE SAKRALNIH OBJEKATA</t>
  </si>
  <si>
    <t>Filatelističko društvo Zaboky</t>
  </si>
  <si>
    <t>Udruga DELTA</t>
  </si>
  <si>
    <t>GOKUL</t>
  </si>
  <si>
    <t>Dobrovoljno vatrogasno društvo Špičkovina-Puhački orkestar</t>
  </si>
  <si>
    <t>Kulturna manifestacija "Dani K.Š.Gjalskog"</t>
  </si>
  <si>
    <t>Hrvatska udruga Muži zagorskog srca</t>
  </si>
  <si>
    <t>Limena glazba Prosenik</t>
  </si>
  <si>
    <t>Dramska udruga Kaj</t>
  </si>
  <si>
    <t>DVD Gubaševo</t>
  </si>
  <si>
    <t>Planinarsko društvo Zagorske steze Zabok</t>
  </si>
  <si>
    <t>Ekološko društvo "Lijepa Naša"</t>
  </si>
  <si>
    <t>Udruga Regenerator</t>
  </si>
  <si>
    <t>Udruga Mraz</t>
  </si>
  <si>
    <t>Udruga HGF</t>
  </si>
  <si>
    <t>Ansambl Zabok</t>
  </si>
  <si>
    <t>Gradski puhački orkestar Zabok</t>
  </si>
  <si>
    <t>0820</t>
  </si>
  <si>
    <t>Aktivnost: A101504, SUFINANCIRANJE PROGRAMA I PROJEKATA U KULTURI</t>
  </si>
  <si>
    <t>Aktivnost: A101503, PUČKO OTVORENO UČILIŠTE</t>
  </si>
  <si>
    <t>Program: 1015, JAVNE POTREBE U KULTURI I RELIGIJSKOJ KULTURI</t>
  </si>
  <si>
    <t>0320</t>
  </si>
  <si>
    <t>Aktivnost: A101205, SUFINANCIRANJE VATROGASNE ZAJEDNICE GRADA ZABOKA</t>
  </si>
  <si>
    <t>Program: 1012, PROTUPOŽARNA I CIVILNA ZAŠTITA</t>
  </si>
  <si>
    <t>Glava: 01, UO ZA KOMUNALNO GOSPODARSTVO I JAVNE POTREBE</t>
  </si>
  <si>
    <t>Razdjel: 003, UPRAVNI ODJEL ZA KOMUNALNO GOSPODARSTVO I JAVNE POTREBE</t>
  </si>
  <si>
    <t>Videk Mario</t>
  </si>
  <si>
    <t>Hlaban Nataša</t>
  </si>
  <si>
    <t>Herceg Valentino</t>
  </si>
  <si>
    <t>Hrvatska seljačka stranka braće Radić</t>
  </si>
  <si>
    <t>Hrvatski laburisti-Stranka rada</t>
  </si>
  <si>
    <t>Hrvatska demokratska zajednica</t>
  </si>
  <si>
    <t>Hrvatska nadodna stranka</t>
  </si>
  <si>
    <t>Hrvatska seljačka stranka</t>
  </si>
  <si>
    <t>Socijaldemokratska partija Hrvatke</t>
  </si>
  <si>
    <t>0111</t>
  </si>
  <si>
    <t>029</t>
  </si>
  <si>
    <t>Aktivnost: A100303, POTPORA RADU POLITIČKIH STRANAKA</t>
  </si>
  <si>
    <t>Program: 1003, REDOVAN RAD PREDSTAVNIČKOG TIJELA</t>
  </si>
  <si>
    <t>Glava: 02, GRADSKO VIJEĆE</t>
  </si>
  <si>
    <t>Razdjel: 001, URED GRADA</t>
  </si>
  <si>
    <t>Indeks</t>
  </si>
  <si>
    <t>Ostvareno</t>
  </si>
  <si>
    <t>Izvorni plan</t>
  </si>
  <si>
    <t>Klasifikacija</t>
  </si>
  <si>
    <t>Vrsta rashoda i izdataka</t>
  </si>
  <si>
    <t>Konto</t>
  </si>
  <si>
    <t>Pozicija</t>
  </si>
  <si>
    <t>DONACIJE I SPONZORSTVA OD 1.01. DO 31.12.2019.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</si>
</sst>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color indexed="12"/>
      <name val="ARIAL"/>
      <charset val="1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Arial"/>
      <family val="2"/>
      <charset val="238"/>
    </font>
    <font>
      <sz val="8"/>
      <name val="Arial"/>
      <family val="2"/>
      <charset val="238"/>
    </font>
    <font>
      <sz val="9"/>
      <name val="Arial"/>
      <family val="2"/>
      <charset val="238"/>
    </font>
    <font>
      <sz val="10"/>
      <color theme="0"/>
      <name val="Arial"/>
      <family val="2"/>
      <charset val="238"/>
    </font>
    <font>
      <u/>
      <sz val="9"/>
      <name val="Arial"/>
      <family val="2"/>
      <charset val="238"/>
    </font>
    <font>
      <b/>
      <sz val="9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top"/>
    </xf>
  </cellStyleXfs>
  <cellXfs count="60">
    <xf numFmtId="0" fontId="0" fillId="0" borderId="0" xfId="0">
      <alignment vertical="top"/>
    </xf>
    <xf numFmtId="0" fontId="1" fillId="0" borderId="0" xfId="0" applyFont="1">
      <alignment vertical="top"/>
    </xf>
    <xf numFmtId="4" fontId="1" fillId="0" borderId="0" xfId="0" applyNumberFormat="1" applyFont="1">
      <alignment vertical="top"/>
    </xf>
    <xf numFmtId="0" fontId="0" fillId="2" borderId="0" xfId="0" applyFill="1">
      <alignment vertical="top"/>
    </xf>
    <xf numFmtId="4" fontId="2" fillId="2" borderId="0" xfId="0" applyNumberFormat="1" applyFont="1" applyFill="1">
      <alignment vertical="top"/>
    </xf>
    <xf numFmtId="0" fontId="0" fillId="0" borderId="0" xfId="0" applyAlignment="1">
      <alignment vertical="center"/>
    </xf>
    <xf numFmtId="4" fontId="1" fillId="0" borderId="0" xfId="0" applyNumberFormat="1" applyFont="1" applyAlignment="1">
      <alignment horizontal="right" vertical="center"/>
    </xf>
    <xf numFmtId="0" fontId="0" fillId="2" borderId="0" xfId="0" applyFill="1" applyAlignment="1">
      <alignment vertical="center"/>
    </xf>
    <xf numFmtId="4" fontId="2" fillId="2" borderId="0" xfId="0" applyNumberFormat="1" applyFont="1" applyFill="1" applyAlignment="1">
      <alignment horizontal="right" vertical="center"/>
    </xf>
    <xf numFmtId="0" fontId="1" fillId="3" borderId="0" xfId="0" applyFont="1" applyFill="1" applyAlignment="1">
      <alignment vertical="center"/>
    </xf>
    <xf numFmtId="4" fontId="2" fillId="3" borderId="0" xfId="0" applyNumberFormat="1" applyFont="1" applyFill="1" applyAlignment="1">
      <alignment horizontal="right" vertical="center"/>
    </xf>
    <xf numFmtId="0" fontId="1" fillId="0" borderId="0" xfId="0" applyFont="1" applyFill="1" applyAlignment="1">
      <alignment vertical="center"/>
    </xf>
    <xf numFmtId="4" fontId="1" fillId="0" borderId="0" xfId="0" applyNumberFormat="1" applyFont="1" applyFill="1" applyAlignment="1">
      <alignment horizontal="right" vertical="center"/>
    </xf>
    <xf numFmtId="49" fontId="4" fillId="0" borderId="0" xfId="0" applyNumberFormat="1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vertical="center"/>
    </xf>
    <xf numFmtId="0" fontId="0" fillId="4" borderId="0" xfId="0" applyFill="1" applyAlignment="1">
      <alignment vertical="center"/>
    </xf>
    <xf numFmtId="4" fontId="5" fillId="4" borderId="0" xfId="0" applyNumberFormat="1" applyFont="1" applyFill="1" applyAlignment="1">
      <alignment horizontal="right" vertical="center"/>
    </xf>
    <xf numFmtId="0" fontId="0" fillId="5" borderId="0" xfId="0" applyFill="1" applyAlignment="1">
      <alignment vertical="center"/>
    </xf>
    <xf numFmtId="4" fontId="5" fillId="5" borderId="0" xfId="0" applyNumberFormat="1" applyFont="1" applyFill="1" applyAlignment="1">
      <alignment horizontal="right" vertical="center"/>
    </xf>
    <xf numFmtId="4" fontId="5" fillId="0" borderId="0" xfId="0" applyNumberFormat="1" applyFont="1" applyAlignment="1">
      <alignment horizontal="right" vertical="center"/>
    </xf>
    <xf numFmtId="0" fontId="1" fillId="6" borderId="0" xfId="0" applyFont="1" applyFill="1" applyAlignment="1">
      <alignment vertical="center"/>
    </xf>
    <xf numFmtId="4" fontId="2" fillId="6" borderId="0" xfId="0" applyNumberFormat="1" applyFont="1" applyFill="1" applyAlignment="1">
      <alignment horizontal="right" vertical="center"/>
    </xf>
    <xf numFmtId="0" fontId="6" fillId="7" borderId="0" xfId="0" applyFont="1" applyFill="1" applyAlignment="1">
      <alignment vertical="center"/>
    </xf>
    <xf numFmtId="4" fontId="2" fillId="7" borderId="0" xfId="0" applyNumberFormat="1" applyFont="1" applyFill="1" applyAlignment="1">
      <alignment horizontal="right" vertical="center"/>
    </xf>
    <xf numFmtId="4" fontId="1" fillId="0" borderId="0" xfId="0" applyNumberFormat="1" applyFont="1" applyBorder="1" applyAlignment="1">
      <alignment horizontal="right" vertical="center"/>
    </xf>
    <xf numFmtId="4" fontId="2" fillId="7" borderId="0" xfId="0" applyNumberFormat="1" applyFont="1" applyFill="1" applyAlignment="1">
      <alignment vertical="center"/>
    </xf>
    <xf numFmtId="0" fontId="5" fillId="0" borderId="0" xfId="0" applyFont="1" applyAlignment="1">
      <alignment horizontal="right" vertical="top"/>
    </xf>
    <xf numFmtId="0" fontId="3" fillId="6" borderId="0" xfId="0" applyFont="1" applyFill="1" applyAlignment="1">
      <alignment horizontal="left" vertical="center" wrapText="1"/>
    </xf>
    <xf numFmtId="0" fontId="3" fillId="3" borderId="0" xfId="0" applyFont="1" applyFill="1" applyAlignment="1">
      <alignment horizontal="left" vertical="center" wrapText="1"/>
    </xf>
    <xf numFmtId="0" fontId="2" fillId="0" borderId="0" xfId="0" applyFont="1">
      <alignment vertical="top"/>
    </xf>
    <xf numFmtId="0" fontId="4" fillId="0" borderId="0" xfId="0" applyFont="1">
      <alignment vertical="top"/>
    </xf>
    <xf numFmtId="0" fontId="5" fillId="0" borderId="0" xfId="0" applyFont="1">
      <alignment vertical="top"/>
    </xf>
    <xf numFmtId="0" fontId="4" fillId="0" borderId="0" xfId="0" applyFont="1" applyAlignment="1">
      <alignment horizontal="center" vertical="top"/>
    </xf>
    <xf numFmtId="0" fontId="3" fillId="7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horizontal="left" vertical="center" wrapText="1"/>
    </xf>
    <xf numFmtId="49" fontId="1" fillId="0" borderId="0" xfId="0" applyNumberFormat="1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7" fillId="0" borderId="0" xfId="0" applyFont="1" applyAlignment="1">
      <alignment horizontal="right" vertical="center"/>
    </xf>
    <xf numFmtId="0" fontId="5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3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1" fillId="5" borderId="0" xfId="0" applyFont="1" applyFill="1" applyAlignment="1">
      <alignment horizontal="left" vertical="center"/>
    </xf>
    <xf numFmtId="0" fontId="1" fillId="5" borderId="0" xfId="0" applyFont="1" applyFill="1" applyAlignment="1">
      <alignment vertical="center"/>
    </xf>
    <xf numFmtId="4" fontId="8" fillId="5" borderId="0" xfId="0" applyNumberFormat="1" applyFont="1" applyFill="1" applyAlignment="1">
      <alignment horizontal="right" vertical="center"/>
    </xf>
    <xf numFmtId="0" fontId="1" fillId="4" borderId="0" xfId="0" applyFont="1" applyFill="1" applyAlignment="1">
      <alignment horizontal="left" vertical="center"/>
    </xf>
    <xf numFmtId="49" fontId="1" fillId="4" borderId="0" xfId="0" applyNumberFormat="1" applyFont="1" applyFill="1" applyAlignment="1">
      <alignment vertical="center"/>
    </xf>
    <xf numFmtId="0" fontId="1" fillId="4" borderId="0" xfId="0" applyFont="1" applyFill="1" applyAlignment="1">
      <alignment vertical="center"/>
    </xf>
    <xf numFmtId="49" fontId="1" fillId="4" borderId="0" xfId="0" applyNumberFormat="1" applyFont="1" applyFill="1" applyAlignment="1">
      <alignment horizontal="right" vertical="center"/>
    </xf>
    <xf numFmtId="0" fontId="1" fillId="2" borderId="0" xfId="0" applyFont="1" applyFill="1">
      <alignment vertical="top"/>
    </xf>
    <xf numFmtId="0" fontId="4" fillId="2" borderId="0" xfId="0" applyFont="1" applyFill="1">
      <alignment vertical="top"/>
    </xf>
    <xf numFmtId="0" fontId="1" fillId="0" borderId="0" xfId="0" applyFont="1" applyAlignment="1">
      <alignment horizontal="left" vertical="top"/>
    </xf>
    <xf numFmtId="49" fontId="4" fillId="0" borderId="0" xfId="0" applyNumberFormat="1" applyFont="1" applyAlignment="1">
      <alignment horizontal="center" vertical="top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autoPageBreaks="0"/>
  </sheetPr>
  <dimension ref="A2:G81"/>
  <sheetViews>
    <sheetView showGridLines="0" tabSelected="1" workbookViewId="0">
      <selection activeCell="C13" sqref="C13"/>
    </sheetView>
  </sheetViews>
  <sheetFormatPr defaultColWidth="6.85546875" defaultRowHeight="12.75" customHeight="1" x14ac:dyDescent="0.2"/>
  <cols>
    <col min="1" max="1" width="10.5703125" style="1" customWidth="1"/>
    <col min="2" max="2" width="16" style="1" customWidth="1"/>
    <col min="3" max="3" width="57.140625" style="1" customWidth="1"/>
    <col min="4" max="4" width="7.7109375" style="31" customWidth="1"/>
    <col min="5" max="5" width="14.140625" style="1" customWidth="1"/>
    <col min="6" max="6" width="14.85546875" style="1" customWidth="1"/>
    <col min="7" max="7" width="7.28515625" style="1" customWidth="1"/>
  </cols>
  <sheetData>
    <row r="2" spans="1:7" ht="12.75" customHeight="1" x14ac:dyDescent="0.2">
      <c r="C2" s="30" t="s">
        <v>85</v>
      </c>
    </row>
    <row r="4" spans="1:7" ht="12.75" customHeight="1" x14ac:dyDescent="0.2">
      <c r="A4" s="32" t="s">
        <v>84</v>
      </c>
      <c r="B4" s="32" t="s">
        <v>83</v>
      </c>
      <c r="C4" s="32" t="s">
        <v>82</v>
      </c>
      <c r="D4" s="33" t="s">
        <v>81</v>
      </c>
      <c r="E4" s="27" t="s">
        <v>80</v>
      </c>
      <c r="F4" s="27" t="s">
        <v>79</v>
      </c>
      <c r="G4" s="27" t="s">
        <v>78</v>
      </c>
    </row>
    <row r="5" spans="1:7" s="23" customFormat="1" ht="17.25" customHeight="1" x14ac:dyDescent="0.2">
      <c r="A5" s="34" t="s">
        <v>77</v>
      </c>
      <c r="B5" s="34"/>
      <c r="C5" s="34"/>
      <c r="D5" s="34"/>
      <c r="E5" s="26">
        <f t="shared" ref="E5:F8" si="0">SUM(E6)</f>
        <v>31000</v>
      </c>
      <c r="F5" s="26">
        <f t="shared" si="0"/>
        <v>31000</v>
      </c>
      <c r="G5" s="26">
        <f>F5/E5*100</f>
        <v>100</v>
      </c>
    </row>
    <row r="6" spans="1:7" s="21" customFormat="1" ht="19.5" customHeight="1" x14ac:dyDescent="0.2">
      <c r="A6" s="28" t="s">
        <v>76</v>
      </c>
      <c r="B6" s="28"/>
      <c r="C6" s="28"/>
      <c r="D6" s="28"/>
      <c r="E6" s="22">
        <f t="shared" si="0"/>
        <v>31000</v>
      </c>
      <c r="F6" s="22">
        <f t="shared" si="0"/>
        <v>31000</v>
      </c>
      <c r="G6" s="22">
        <f>F6/E6*100</f>
        <v>100</v>
      </c>
    </row>
    <row r="7" spans="1:7" s="9" customFormat="1" ht="18" customHeight="1" x14ac:dyDescent="0.2">
      <c r="A7" s="29" t="s">
        <v>75</v>
      </c>
      <c r="B7" s="29"/>
      <c r="C7" s="29"/>
      <c r="D7" s="29"/>
      <c r="E7" s="10">
        <f t="shared" si="0"/>
        <v>31000</v>
      </c>
      <c r="F7" s="10">
        <f t="shared" si="0"/>
        <v>31000</v>
      </c>
      <c r="G7" s="10">
        <f>F7/E7*100</f>
        <v>100</v>
      </c>
    </row>
    <row r="8" spans="1:7" s="5" customFormat="1" ht="12.75" customHeight="1" x14ac:dyDescent="0.2">
      <c r="A8" s="35" t="s">
        <v>74</v>
      </c>
      <c r="B8" s="35"/>
      <c r="C8" s="35"/>
      <c r="D8" s="35"/>
      <c r="E8" s="8">
        <f t="shared" si="0"/>
        <v>31000</v>
      </c>
      <c r="F8" s="8">
        <f t="shared" si="0"/>
        <v>31000</v>
      </c>
      <c r="G8" s="8">
        <f>F8/E8*100</f>
        <v>100</v>
      </c>
    </row>
    <row r="9" spans="1:7" s="5" customFormat="1" ht="12.75" customHeight="1" x14ac:dyDescent="0.2">
      <c r="A9" s="36" t="s">
        <v>73</v>
      </c>
      <c r="B9" s="37" t="s">
        <v>3</v>
      </c>
      <c r="C9" s="38" t="s">
        <v>1</v>
      </c>
      <c r="D9" s="39" t="s">
        <v>72</v>
      </c>
      <c r="E9" s="25">
        <v>31000</v>
      </c>
      <c r="F9" s="25">
        <f>SUM(F10:F18)</f>
        <v>31000</v>
      </c>
      <c r="G9" s="25">
        <f>F9/E9*100</f>
        <v>100</v>
      </c>
    </row>
    <row r="10" spans="1:7" s="5" customFormat="1" ht="12.75" customHeight="1" x14ac:dyDescent="0.2">
      <c r="A10" s="40"/>
      <c r="B10" s="41" t="s">
        <v>15</v>
      </c>
      <c r="C10" s="42" t="s">
        <v>71</v>
      </c>
      <c r="D10" s="43"/>
      <c r="E10" s="6"/>
      <c r="F10" s="20">
        <v>8400</v>
      </c>
      <c r="G10" s="6"/>
    </row>
    <row r="11" spans="1:7" s="5" customFormat="1" ht="12.75" customHeight="1" x14ac:dyDescent="0.2">
      <c r="A11" s="40"/>
      <c r="B11" s="44"/>
      <c r="C11" s="42" t="s">
        <v>70</v>
      </c>
      <c r="D11" s="43"/>
      <c r="E11" s="6"/>
      <c r="F11" s="20">
        <v>2200</v>
      </c>
      <c r="G11" s="6"/>
    </row>
    <row r="12" spans="1:7" s="5" customFormat="1" ht="12.75" customHeight="1" x14ac:dyDescent="0.2">
      <c r="A12" s="40"/>
      <c r="B12" s="45"/>
      <c r="C12" s="42" t="s">
        <v>69</v>
      </c>
      <c r="D12" s="43"/>
      <c r="E12" s="6"/>
      <c r="F12" s="20">
        <v>4000</v>
      </c>
      <c r="G12" s="6"/>
    </row>
    <row r="13" spans="1:7" s="5" customFormat="1" ht="12.75" customHeight="1" x14ac:dyDescent="0.2">
      <c r="A13" s="40"/>
      <c r="B13" s="45"/>
      <c r="C13" s="42" t="s">
        <v>68</v>
      </c>
      <c r="D13" s="43"/>
      <c r="E13" s="6"/>
      <c r="F13" s="20">
        <v>6200</v>
      </c>
      <c r="G13" s="6"/>
    </row>
    <row r="14" spans="1:7" s="5" customFormat="1" ht="12.75" customHeight="1" x14ac:dyDescent="0.2">
      <c r="A14" s="46"/>
      <c r="B14" s="45"/>
      <c r="C14" s="42" t="s">
        <v>67</v>
      </c>
      <c r="D14" s="43"/>
      <c r="E14" s="6"/>
      <c r="F14" s="20">
        <v>2000</v>
      </c>
      <c r="G14" s="6"/>
    </row>
    <row r="15" spans="1:7" s="5" customFormat="1" ht="12.75" customHeight="1" x14ac:dyDescent="0.2">
      <c r="A15" s="40"/>
      <c r="B15" s="45"/>
      <c r="C15" s="42" t="s">
        <v>66</v>
      </c>
      <c r="D15" s="43"/>
      <c r="E15" s="6"/>
      <c r="F15" s="20">
        <v>2000</v>
      </c>
      <c r="G15" s="6"/>
    </row>
    <row r="16" spans="1:7" s="5" customFormat="1" ht="12.75" customHeight="1" x14ac:dyDescent="0.2">
      <c r="A16" s="40"/>
      <c r="B16" s="45"/>
      <c r="C16" s="42" t="s">
        <v>65</v>
      </c>
      <c r="D16" s="43"/>
      <c r="E16" s="6"/>
      <c r="F16" s="20">
        <v>2000</v>
      </c>
      <c r="G16" s="6"/>
    </row>
    <row r="17" spans="1:7" s="5" customFormat="1" ht="12.75" customHeight="1" x14ac:dyDescent="0.2">
      <c r="A17" s="40"/>
      <c r="B17" s="45"/>
      <c r="C17" s="42" t="s">
        <v>64</v>
      </c>
      <c r="D17" s="43"/>
      <c r="E17" s="6"/>
      <c r="F17" s="20">
        <v>2200</v>
      </c>
      <c r="G17" s="6"/>
    </row>
    <row r="18" spans="1:7" s="5" customFormat="1" ht="12.75" customHeight="1" x14ac:dyDescent="0.2">
      <c r="A18" s="40"/>
      <c r="B18" s="45"/>
      <c r="C18" s="42" t="s">
        <v>63</v>
      </c>
      <c r="D18" s="43"/>
      <c r="E18" s="6"/>
      <c r="F18" s="20">
        <v>2000</v>
      </c>
      <c r="G18" s="6"/>
    </row>
    <row r="19" spans="1:7" s="23" customFormat="1" ht="17.25" customHeight="1" x14ac:dyDescent="0.2">
      <c r="A19" s="34" t="s">
        <v>62</v>
      </c>
      <c r="B19" s="34"/>
      <c r="C19" s="34"/>
      <c r="D19" s="34"/>
      <c r="E19" s="24">
        <f>SUM(E20)</f>
        <v>7355000</v>
      </c>
      <c r="F19" s="24">
        <f>SUM(F20)</f>
        <v>7275572.6699999999</v>
      </c>
      <c r="G19" s="24">
        <f t="shared" ref="G19:G28" si="1">F19/E19*100</f>
        <v>98.92009068660775</v>
      </c>
    </row>
    <row r="20" spans="1:7" s="21" customFormat="1" ht="18.75" customHeight="1" x14ac:dyDescent="0.2">
      <c r="A20" s="28" t="s">
        <v>61</v>
      </c>
      <c r="B20" s="28"/>
      <c r="C20" s="28"/>
      <c r="D20" s="28"/>
      <c r="E20" s="22">
        <f>SUM(E21,E24,E47,E72,E77)</f>
        <v>7355000</v>
      </c>
      <c r="F20" s="22">
        <f>SUM(F21,F24,F47,F72,F77)</f>
        <v>7275572.6699999999</v>
      </c>
      <c r="G20" s="22">
        <f t="shared" si="1"/>
        <v>98.92009068660775</v>
      </c>
    </row>
    <row r="21" spans="1:7" s="9" customFormat="1" ht="18.75" customHeight="1" x14ac:dyDescent="0.2">
      <c r="A21" s="29" t="s">
        <v>60</v>
      </c>
      <c r="B21" s="29"/>
      <c r="C21" s="29"/>
      <c r="D21" s="29"/>
      <c r="E21" s="10">
        <v>400000</v>
      </c>
      <c r="F21" s="10">
        <v>400000</v>
      </c>
      <c r="G21" s="10">
        <f t="shared" si="1"/>
        <v>100</v>
      </c>
    </row>
    <row r="22" spans="1:7" s="7" customFormat="1" ht="13.5" customHeight="1" x14ac:dyDescent="0.2">
      <c r="A22" s="35" t="s">
        <v>59</v>
      </c>
      <c r="B22" s="35"/>
      <c r="C22" s="35"/>
      <c r="D22" s="35"/>
      <c r="E22" s="8">
        <f>SUM(E23)</f>
        <v>400000</v>
      </c>
      <c r="F22" s="8">
        <f>SUM(F23)</f>
        <v>400000</v>
      </c>
      <c r="G22" s="8">
        <f t="shared" si="1"/>
        <v>100</v>
      </c>
    </row>
    <row r="23" spans="1:7" s="5" customFormat="1" ht="15.75" customHeight="1" x14ac:dyDescent="0.2">
      <c r="A23" s="40">
        <v>131</v>
      </c>
      <c r="B23" s="40" t="s">
        <v>3</v>
      </c>
      <c r="C23" s="47" t="s">
        <v>1</v>
      </c>
      <c r="D23" s="43" t="s">
        <v>58</v>
      </c>
      <c r="E23" s="6">
        <v>400000</v>
      </c>
      <c r="F23" s="6">
        <v>400000</v>
      </c>
      <c r="G23" s="6">
        <f t="shared" si="1"/>
        <v>100</v>
      </c>
    </row>
    <row r="24" spans="1:7" s="5" customFormat="1" ht="15.75" customHeight="1" x14ac:dyDescent="0.2">
      <c r="A24" s="29" t="s">
        <v>57</v>
      </c>
      <c r="B24" s="29"/>
      <c r="C24" s="29"/>
      <c r="D24" s="29"/>
      <c r="E24" s="10">
        <f>SUM(E25,E27,E45,)</f>
        <v>703000</v>
      </c>
      <c r="F24" s="10">
        <f>SUM(F25,F27,F45,)</f>
        <v>666000</v>
      </c>
      <c r="G24" s="10">
        <f t="shared" si="1"/>
        <v>94.73684210526315</v>
      </c>
    </row>
    <row r="25" spans="1:7" s="7" customFormat="1" ht="13.5" customHeight="1" x14ac:dyDescent="0.2">
      <c r="A25" s="35" t="s">
        <v>56</v>
      </c>
      <c r="B25" s="35"/>
      <c r="C25" s="35"/>
      <c r="D25" s="35"/>
      <c r="E25" s="8">
        <f>SUM(E26:E26)</f>
        <v>300000</v>
      </c>
      <c r="F25" s="8">
        <f>SUM(F26:F26)</f>
        <v>300000</v>
      </c>
      <c r="G25" s="8">
        <f t="shared" si="1"/>
        <v>100</v>
      </c>
    </row>
    <row r="26" spans="1:7" s="5" customFormat="1" ht="15" customHeight="1" x14ac:dyDescent="0.2">
      <c r="A26" s="40">
        <v>139</v>
      </c>
      <c r="B26" s="40" t="s">
        <v>3</v>
      </c>
      <c r="C26" s="47" t="s">
        <v>1</v>
      </c>
      <c r="D26" s="43" t="s">
        <v>54</v>
      </c>
      <c r="E26" s="6">
        <v>300000</v>
      </c>
      <c r="F26" s="6">
        <v>300000</v>
      </c>
      <c r="G26" s="6">
        <f t="shared" si="1"/>
        <v>100</v>
      </c>
    </row>
    <row r="27" spans="1:7" s="7" customFormat="1" ht="13.5" customHeight="1" x14ac:dyDescent="0.2">
      <c r="A27" s="35" t="s">
        <v>55</v>
      </c>
      <c r="B27" s="35"/>
      <c r="C27" s="35"/>
      <c r="D27" s="35"/>
      <c r="E27" s="8">
        <f>SUM(E28)</f>
        <v>353000</v>
      </c>
      <c r="F27" s="8">
        <f>SUM(F28)</f>
        <v>316000</v>
      </c>
      <c r="G27" s="8">
        <f t="shared" si="1"/>
        <v>89.518413597733712</v>
      </c>
    </row>
    <row r="28" spans="1:7" s="5" customFormat="1" x14ac:dyDescent="0.2">
      <c r="A28" s="40">
        <v>140</v>
      </c>
      <c r="B28" s="40" t="s">
        <v>3</v>
      </c>
      <c r="C28" s="47" t="s">
        <v>1</v>
      </c>
      <c r="D28" s="43" t="s">
        <v>54</v>
      </c>
      <c r="E28" s="6">
        <v>353000</v>
      </c>
      <c r="F28" s="6">
        <v>316000</v>
      </c>
      <c r="G28" s="6">
        <f t="shared" si="1"/>
        <v>89.518413597733712</v>
      </c>
    </row>
    <row r="29" spans="1:7" s="5" customFormat="1" x14ac:dyDescent="0.2">
      <c r="A29" s="40"/>
      <c r="B29" s="41" t="s">
        <v>15</v>
      </c>
      <c r="C29" s="42" t="s">
        <v>53</v>
      </c>
      <c r="D29" s="48"/>
      <c r="E29" s="20"/>
      <c r="F29" s="20">
        <v>40000</v>
      </c>
      <c r="G29" s="20"/>
    </row>
    <row r="30" spans="1:7" s="5" customFormat="1" x14ac:dyDescent="0.2">
      <c r="A30" s="40"/>
      <c r="B30" s="45"/>
      <c r="C30" s="42" t="s">
        <v>52</v>
      </c>
      <c r="D30" s="48"/>
      <c r="E30" s="20"/>
      <c r="F30" s="20">
        <v>35000</v>
      </c>
      <c r="G30" s="20"/>
    </row>
    <row r="31" spans="1:7" s="5" customFormat="1" x14ac:dyDescent="0.2">
      <c r="A31" s="40"/>
      <c r="B31" s="45"/>
      <c r="C31" s="42" t="s">
        <v>51</v>
      </c>
      <c r="D31" s="48"/>
      <c r="E31" s="20"/>
      <c r="F31" s="20">
        <v>30000</v>
      </c>
      <c r="G31" s="20"/>
    </row>
    <row r="32" spans="1:7" s="5" customFormat="1" x14ac:dyDescent="0.2">
      <c r="A32" s="40"/>
      <c r="B32" s="45"/>
      <c r="C32" s="42" t="s">
        <v>50</v>
      </c>
      <c r="D32" s="48"/>
      <c r="E32" s="20"/>
      <c r="F32" s="20">
        <v>15000</v>
      </c>
      <c r="G32" s="20"/>
    </row>
    <row r="33" spans="1:7" s="5" customFormat="1" x14ac:dyDescent="0.2">
      <c r="A33" s="40"/>
      <c r="B33" s="45"/>
      <c r="C33" s="42" t="s">
        <v>49</v>
      </c>
      <c r="D33" s="48"/>
      <c r="E33" s="20"/>
      <c r="F33" s="20">
        <v>20000</v>
      </c>
      <c r="G33" s="20"/>
    </row>
    <row r="34" spans="1:7" s="5" customFormat="1" x14ac:dyDescent="0.2">
      <c r="A34" s="40"/>
      <c r="B34" s="45"/>
      <c r="C34" s="42" t="s">
        <v>48</v>
      </c>
      <c r="D34" s="48"/>
      <c r="E34" s="20"/>
      <c r="F34" s="20">
        <v>14000</v>
      </c>
      <c r="G34" s="20"/>
    </row>
    <row r="35" spans="1:7" s="5" customFormat="1" x14ac:dyDescent="0.2">
      <c r="A35" s="40"/>
      <c r="B35" s="45"/>
      <c r="C35" s="42" t="s">
        <v>47</v>
      </c>
      <c r="D35" s="48"/>
      <c r="E35" s="20"/>
      <c r="F35" s="20">
        <v>7000</v>
      </c>
      <c r="G35" s="20"/>
    </row>
    <row r="36" spans="1:7" s="5" customFormat="1" x14ac:dyDescent="0.2">
      <c r="A36" s="40"/>
      <c r="B36" s="45"/>
      <c r="C36" s="42" t="s">
        <v>46</v>
      </c>
      <c r="D36" s="48"/>
      <c r="E36" s="20"/>
      <c r="F36" s="20">
        <v>8000</v>
      </c>
      <c r="G36" s="20"/>
    </row>
    <row r="37" spans="1:7" s="5" customFormat="1" x14ac:dyDescent="0.2">
      <c r="A37" s="40"/>
      <c r="B37" s="45"/>
      <c r="C37" s="42" t="s">
        <v>45</v>
      </c>
      <c r="D37" s="48"/>
      <c r="E37" s="20"/>
      <c r="F37" s="20">
        <v>10000</v>
      </c>
      <c r="G37" s="20"/>
    </row>
    <row r="38" spans="1:7" s="5" customFormat="1" x14ac:dyDescent="0.2">
      <c r="A38" s="40"/>
      <c r="B38" s="45"/>
      <c r="C38" s="42" t="s">
        <v>44</v>
      </c>
      <c r="D38" s="48"/>
      <c r="E38" s="20"/>
      <c r="F38" s="20">
        <v>14000</v>
      </c>
      <c r="G38" s="20"/>
    </row>
    <row r="39" spans="1:7" s="5" customFormat="1" x14ac:dyDescent="0.2">
      <c r="A39" s="40"/>
      <c r="B39" s="45"/>
      <c r="C39" s="42" t="s">
        <v>43</v>
      </c>
      <c r="D39" s="48"/>
      <c r="E39" s="20"/>
      <c r="F39" s="20">
        <v>7000</v>
      </c>
      <c r="G39" s="20"/>
    </row>
    <row r="40" spans="1:7" s="5" customFormat="1" x14ac:dyDescent="0.2">
      <c r="A40" s="40"/>
      <c r="B40" s="45"/>
      <c r="C40" s="42" t="s">
        <v>42</v>
      </c>
      <c r="D40" s="48"/>
      <c r="E40" s="20"/>
      <c r="F40" s="20">
        <v>50000</v>
      </c>
      <c r="G40" s="20"/>
    </row>
    <row r="41" spans="1:7" s="5" customFormat="1" x14ac:dyDescent="0.2">
      <c r="A41" s="40"/>
      <c r="B41" s="45"/>
      <c r="C41" s="42" t="s">
        <v>41</v>
      </c>
      <c r="D41" s="48"/>
      <c r="E41" s="20"/>
      <c r="F41" s="20">
        <v>40000</v>
      </c>
      <c r="G41" s="20"/>
    </row>
    <row r="42" spans="1:7" s="5" customFormat="1" x14ac:dyDescent="0.2">
      <c r="A42" s="40"/>
      <c r="B42" s="45"/>
      <c r="C42" s="42" t="s">
        <v>40</v>
      </c>
      <c r="D42" s="48"/>
      <c r="E42" s="20"/>
      <c r="F42" s="20">
        <v>15000</v>
      </c>
      <c r="G42" s="20"/>
    </row>
    <row r="43" spans="1:7" s="5" customFormat="1" x14ac:dyDescent="0.2">
      <c r="A43" s="40"/>
      <c r="B43" s="45"/>
      <c r="C43" s="42" t="s">
        <v>39</v>
      </c>
      <c r="D43" s="48"/>
      <c r="E43" s="20"/>
      <c r="F43" s="20">
        <v>6000</v>
      </c>
      <c r="G43" s="20"/>
    </row>
    <row r="44" spans="1:7" s="5" customFormat="1" x14ac:dyDescent="0.2">
      <c r="A44" s="40"/>
      <c r="B44" s="45"/>
      <c r="C44" s="42" t="s">
        <v>38</v>
      </c>
      <c r="D44" s="48"/>
      <c r="E44" s="20"/>
      <c r="F44" s="20">
        <v>5000</v>
      </c>
      <c r="G44" s="20"/>
    </row>
    <row r="45" spans="1:7" s="7" customFormat="1" ht="13.5" customHeight="1" x14ac:dyDescent="0.2">
      <c r="A45" s="35" t="s">
        <v>37</v>
      </c>
      <c r="B45" s="35"/>
      <c r="C45" s="35"/>
      <c r="D45" s="35"/>
      <c r="E45" s="8">
        <f>SUM(E46)</f>
        <v>50000</v>
      </c>
      <c r="F45" s="8">
        <f>SUM(F46)</f>
        <v>50000</v>
      </c>
      <c r="G45" s="8">
        <f t="shared" ref="G45:G51" si="2">F45/E45*100</f>
        <v>100</v>
      </c>
    </row>
    <row r="46" spans="1:7" s="5" customFormat="1" x14ac:dyDescent="0.2">
      <c r="A46" s="40">
        <v>142</v>
      </c>
      <c r="B46" s="40" t="s">
        <v>36</v>
      </c>
      <c r="C46" s="47" t="s">
        <v>35</v>
      </c>
      <c r="D46" s="43" t="s">
        <v>34</v>
      </c>
      <c r="E46" s="6">
        <v>50000</v>
      </c>
      <c r="F46" s="6">
        <v>50000</v>
      </c>
      <c r="G46" s="6">
        <f t="shared" si="2"/>
        <v>100</v>
      </c>
    </row>
    <row r="47" spans="1:7" s="9" customFormat="1" ht="18" customHeight="1" x14ac:dyDescent="0.2">
      <c r="A47" s="29" t="s">
        <v>33</v>
      </c>
      <c r="B47" s="29"/>
      <c r="C47" s="29"/>
      <c r="D47" s="29"/>
      <c r="E47" s="10">
        <f>SUM(E48,E50,E54,E65)</f>
        <v>3881000</v>
      </c>
      <c r="F47" s="10">
        <f>SUM(F48,F50,F54,F65)</f>
        <v>3846462.45</v>
      </c>
      <c r="G47" s="10">
        <f t="shared" si="2"/>
        <v>99.110086317959286</v>
      </c>
    </row>
    <row r="48" spans="1:7" s="7" customFormat="1" ht="13.5" customHeight="1" x14ac:dyDescent="0.2">
      <c r="A48" s="35" t="s">
        <v>32</v>
      </c>
      <c r="B48" s="35"/>
      <c r="C48" s="35"/>
      <c r="D48" s="35"/>
      <c r="E48" s="8">
        <f>SUM(E49)</f>
        <v>100000</v>
      </c>
      <c r="F48" s="8">
        <f>SUM(F49)</f>
        <v>100000</v>
      </c>
      <c r="G48" s="8">
        <f t="shared" si="2"/>
        <v>100</v>
      </c>
    </row>
    <row r="49" spans="1:7" s="5" customFormat="1" x14ac:dyDescent="0.2">
      <c r="A49" s="40">
        <v>148</v>
      </c>
      <c r="B49" s="40" t="s">
        <v>3</v>
      </c>
      <c r="C49" s="47" t="s">
        <v>1</v>
      </c>
      <c r="D49" s="43" t="s">
        <v>31</v>
      </c>
      <c r="E49" s="6">
        <v>100000</v>
      </c>
      <c r="F49" s="6">
        <v>100000</v>
      </c>
      <c r="G49" s="6">
        <f t="shared" si="2"/>
        <v>100</v>
      </c>
    </row>
    <row r="50" spans="1:7" s="7" customFormat="1" ht="13.5" customHeight="1" x14ac:dyDescent="0.2">
      <c r="A50" s="35" t="s">
        <v>30</v>
      </c>
      <c r="B50" s="35"/>
      <c r="C50" s="35"/>
      <c r="D50" s="35"/>
      <c r="E50" s="8">
        <f>SUM(E51)</f>
        <v>30000</v>
      </c>
      <c r="F50" s="8">
        <f>SUM(F51)</f>
        <v>23485.47</v>
      </c>
      <c r="G50" s="8">
        <f t="shared" si="2"/>
        <v>78.284900000000007</v>
      </c>
    </row>
    <row r="51" spans="1:7" s="5" customFormat="1" x14ac:dyDescent="0.2">
      <c r="A51" s="40">
        <v>149</v>
      </c>
      <c r="B51" s="40" t="s">
        <v>3</v>
      </c>
      <c r="C51" s="47" t="s">
        <v>1</v>
      </c>
      <c r="D51" s="43" t="s">
        <v>26</v>
      </c>
      <c r="E51" s="6">
        <v>30000</v>
      </c>
      <c r="F51" s="6">
        <v>23485.47</v>
      </c>
      <c r="G51" s="6">
        <f t="shared" si="2"/>
        <v>78.284900000000007</v>
      </c>
    </row>
    <row r="52" spans="1:7" s="5" customFormat="1" x14ac:dyDescent="0.2">
      <c r="A52" s="40"/>
      <c r="B52" s="41" t="s">
        <v>15</v>
      </c>
      <c r="C52" s="42" t="s">
        <v>29</v>
      </c>
      <c r="D52" s="48"/>
      <c r="E52" s="20"/>
      <c r="F52" s="20">
        <v>17485.47</v>
      </c>
      <c r="G52" s="6"/>
    </row>
    <row r="53" spans="1:7" s="5" customFormat="1" x14ac:dyDescent="0.2">
      <c r="A53" s="40"/>
      <c r="B53" s="40"/>
      <c r="C53" s="42" t="s">
        <v>28</v>
      </c>
      <c r="D53" s="48"/>
      <c r="E53" s="20"/>
      <c r="F53" s="20">
        <v>6000</v>
      </c>
      <c r="G53" s="6"/>
    </row>
    <row r="54" spans="1:7" s="7" customFormat="1" ht="13.5" customHeight="1" x14ac:dyDescent="0.2">
      <c r="A54" s="35" t="s">
        <v>27</v>
      </c>
      <c r="B54" s="35"/>
      <c r="C54" s="35"/>
      <c r="D54" s="35"/>
      <c r="E54" s="8">
        <f>SUM(E55)</f>
        <v>225000</v>
      </c>
      <c r="F54" s="8">
        <f>SUM(F55)</f>
        <v>206000</v>
      </c>
      <c r="G54" s="8">
        <f>F54/E54*100</f>
        <v>91.555555555555557</v>
      </c>
    </row>
    <row r="55" spans="1:7" s="5" customFormat="1" x14ac:dyDescent="0.2">
      <c r="A55" s="40">
        <v>150</v>
      </c>
      <c r="B55" s="40" t="s">
        <v>3</v>
      </c>
      <c r="C55" s="47" t="s">
        <v>1</v>
      </c>
      <c r="D55" s="43" t="s">
        <v>26</v>
      </c>
      <c r="E55" s="6">
        <v>225000</v>
      </c>
      <c r="F55" s="6">
        <v>206000</v>
      </c>
      <c r="G55" s="6">
        <f>F55/E55*100</f>
        <v>91.555555555555557</v>
      </c>
    </row>
    <row r="56" spans="1:7" s="5" customFormat="1" x14ac:dyDescent="0.2">
      <c r="A56" s="40"/>
      <c r="B56" s="41" t="s">
        <v>15</v>
      </c>
      <c r="C56" s="42" t="s">
        <v>25</v>
      </c>
      <c r="D56" s="48"/>
      <c r="E56" s="20"/>
      <c r="F56" s="20">
        <v>115000</v>
      </c>
      <c r="G56" s="20"/>
    </row>
    <row r="57" spans="1:7" s="5" customFormat="1" x14ac:dyDescent="0.2">
      <c r="A57" s="40"/>
      <c r="B57" s="45"/>
      <c r="C57" s="42" t="s">
        <v>24</v>
      </c>
      <c r="D57" s="48"/>
      <c r="E57" s="20"/>
      <c r="F57" s="20">
        <v>6000</v>
      </c>
      <c r="G57" s="20"/>
    </row>
    <row r="58" spans="1:7" s="5" customFormat="1" x14ac:dyDescent="0.2">
      <c r="A58" s="40"/>
      <c r="B58" s="45"/>
      <c r="C58" s="42" t="s">
        <v>23</v>
      </c>
      <c r="D58" s="48"/>
      <c r="E58" s="20"/>
      <c r="F58" s="20">
        <v>45000</v>
      </c>
      <c r="G58" s="20"/>
    </row>
    <row r="59" spans="1:7" s="5" customFormat="1" x14ac:dyDescent="0.2">
      <c r="A59" s="40"/>
      <c r="B59" s="45"/>
      <c r="C59" s="42" t="s">
        <v>22</v>
      </c>
      <c r="D59" s="48"/>
      <c r="E59" s="20"/>
      <c r="F59" s="20">
        <v>12000</v>
      </c>
      <c r="G59" s="20"/>
    </row>
    <row r="60" spans="1:7" s="5" customFormat="1" x14ac:dyDescent="0.2">
      <c r="A60" s="40"/>
      <c r="B60" s="45"/>
      <c r="C60" s="42" t="s">
        <v>21</v>
      </c>
      <c r="D60" s="48"/>
      <c r="E60" s="20"/>
      <c r="F60" s="20">
        <v>5000</v>
      </c>
      <c r="G60" s="20"/>
    </row>
    <row r="61" spans="1:7" s="5" customFormat="1" x14ac:dyDescent="0.2">
      <c r="A61" s="40"/>
      <c r="B61" s="45"/>
      <c r="C61" s="42" t="s">
        <v>20</v>
      </c>
      <c r="D61" s="48"/>
      <c r="E61" s="20"/>
      <c r="F61" s="20">
        <v>8000</v>
      </c>
      <c r="G61" s="20"/>
    </row>
    <row r="62" spans="1:7" s="5" customFormat="1" x14ac:dyDescent="0.2">
      <c r="A62" s="40"/>
      <c r="B62" s="45"/>
      <c r="C62" s="42" t="s">
        <v>19</v>
      </c>
      <c r="D62" s="48"/>
      <c r="E62" s="20"/>
      <c r="F62" s="20">
        <v>5000</v>
      </c>
      <c r="G62" s="20"/>
    </row>
    <row r="63" spans="1:7" s="5" customFormat="1" x14ac:dyDescent="0.2">
      <c r="A63" s="40"/>
      <c r="B63" s="45"/>
      <c r="C63" s="42" t="s">
        <v>18</v>
      </c>
      <c r="D63" s="48"/>
      <c r="E63" s="20"/>
      <c r="F63" s="20">
        <v>5000</v>
      </c>
      <c r="G63" s="20"/>
    </row>
    <row r="64" spans="1:7" s="5" customFormat="1" x14ac:dyDescent="0.2">
      <c r="A64" s="40"/>
      <c r="B64" s="45"/>
      <c r="C64" s="42" t="s">
        <v>17</v>
      </c>
      <c r="D64" s="48"/>
      <c r="E64" s="20"/>
      <c r="F64" s="20">
        <v>5000</v>
      </c>
      <c r="G64" s="20"/>
    </row>
    <row r="65" spans="1:7" s="18" customFormat="1" x14ac:dyDescent="0.2">
      <c r="A65" s="49" t="s">
        <v>16</v>
      </c>
      <c r="B65" s="50"/>
      <c r="C65" s="50"/>
      <c r="D65" s="50"/>
      <c r="E65" s="51">
        <f>SUM(E66)</f>
        <v>3526000</v>
      </c>
      <c r="F65" s="51">
        <f>SUM(F66)</f>
        <v>3516976.98</v>
      </c>
      <c r="G65" s="19">
        <f>F65/E65*100</f>
        <v>99.744100397050488</v>
      </c>
    </row>
    <row r="66" spans="1:7" s="16" customFormat="1" x14ac:dyDescent="0.2">
      <c r="A66" s="52">
        <v>158</v>
      </c>
      <c r="B66" s="53">
        <v>381</v>
      </c>
      <c r="C66" s="54" t="s">
        <v>1</v>
      </c>
      <c r="D66" s="54"/>
      <c r="E66" s="17">
        <v>3526000</v>
      </c>
      <c r="F66" s="17">
        <v>3516976.98</v>
      </c>
      <c r="G66" s="17"/>
    </row>
    <row r="67" spans="1:7" s="16" customFormat="1" x14ac:dyDescent="0.2">
      <c r="A67" s="52"/>
      <c r="B67" s="55" t="s">
        <v>15</v>
      </c>
      <c r="C67" s="54" t="s">
        <v>14</v>
      </c>
      <c r="D67" s="54"/>
      <c r="E67" s="17"/>
      <c r="F67" s="17">
        <v>778567.75</v>
      </c>
      <c r="G67" s="17"/>
    </row>
    <row r="68" spans="1:7" s="16" customFormat="1" x14ac:dyDescent="0.2">
      <c r="A68" s="52"/>
      <c r="B68" s="55"/>
      <c r="C68" s="54" t="s">
        <v>13</v>
      </c>
      <c r="D68" s="54"/>
      <c r="E68" s="17"/>
      <c r="F68" s="17">
        <v>640525.78</v>
      </c>
      <c r="G68" s="17"/>
    </row>
    <row r="69" spans="1:7" s="16" customFormat="1" x14ac:dyDescent="0.2">
      <c r="A69" s="52"/>
      <c r="B69" s="55"/>
      <c r="C69" s="54" t="s">
        <v>12</v>
      </c>
      <c r="D69" s="54"/>
      <c r="E69" s="17"/>
      <c r="F69" s="17">
        <v>682920.95999999996</v>
      </c>
      <c r="G69" s="17"/>
    </row>
    <row r="70" spans="1:7" s="16" customFormat="1" x14ac:dyDescent="0.2">
      <c r="A70" s="52"/>
      <c r="B70" s="55"/>
      <c r="C70" s="54" t="s">
        <v>11</v>
      </c>
      <c r="D70" s="54"/>
      <c r="E70" s="17"/>
      <c r="F70" s="17">
        <v>645607.24</v>
      </c>
      <c r="G70" s="17"/>
    </row>
    <row r="71" spans="1:7" s="16" customFormat="1" x14ac:dyDescent="0.2">
      <c r="A71" s="52"/>
      <c r="B71" s="55"/>
      <c r="C71" s="54" t="s">
        <v>10</v>
      </c>
      <c r="D71" s="54"/>
      <c r="E71" s="17"/>
      <c r="F71" s="17">
        <v>769355.25</v>
      </c>
      <c r="G71" s="17"/>
    </row>
    <row r="72" spans="1:7" s="9" customFormat="1" ht="18" customHeight="1" x14ac:dyDescent="0.2">
      <c r="A72" s="29" t="s">
        <v>9</v>
      </c>
      <c r="B72" s="29"/>
      <c r="C72" s="29"/>
      <c r="D72" s="29"/>
      <c r="E72" s="10">
        <f>SUM(E73,E75)</f>
        <v>151000</v>
      </c>
      <c r="F72" s="10">
        <f>SUM(F73,F75)</f>
        <v>150852.34</v>
      </c>
      <c r="G72" s="10">
        <f t="shared" ref="G72:G81" si="3">F72/E72*100</f>
        <v>99.902211920529808</v>
      </c>
    </row>
    <row r="73" spans="1:7" s="15" customFormat="1" ht="13.5" customHeight="1" x14ac:dyDescent="0.2">
      <c r="A73" s="35" t="s">
        <v>8</v>
      </c>
      <c r="B73" s="35"/>
      <c r="C73" s="35"/>
      <c r="D73" s="35"/>
      <c r="E73" s="8">
        <f>SUM(E74)</f>
        <v>131000</v>
      </c>
      <c r="F73" s="8">
        <f>SUM(F74)</f>
        <v>130852.34</v>
      </c>
      <c r="G73" s="8">
        <f t="shared" si="3"/>
        <v>99.887282442748088</v>
      </c>
    </row>
    <row r="74" spans="1:7" s="11" customFormat="1" ht="12.75" customHeight="1" x14ac:dyDescent="0.2">
      <c r="A74" s="14">
        <v>159</v>
      </c>
      <c r="B74" s="14">
        <v>381</v>
      </c>
      <c r="C74" s="14" t="s">
        <v>1</v>
      </c>
      <c r="D74" s="13" t="s">
        <v>6</v>
      </c>
      <c r="E74" s="12">
        <v>131000</v>
      </c>
      <c r="F74" s="12">
        <v>130852.34</v>
      </c>
      <c r="G74" s="12">
        <f t="shared" si="3"/>
        <v>99.887282442748088</v>
      </c>
    </row>
    <row r="75" spans="1:7" s="7" customFormat="1" ht="13.5" customHeight="1" x14ac:dyDescent="0.2">
      <c r="A75" s="35" t="s">
        <v>7</v>
      </c>
      <c r="B75" s="35"/>
      <c r="C75" s="35"/>
      <c r="D75" s="35"/>
      <c r="E75" s="8">
        <v>20000</v>
      </c>
      <c r="F75" s="8">
        <v>20000</v>
      </c>
      <c r="G75" s="8">
        <f t="shared" si="3"/>
        <v>100</v>
      </c>
    </row>
    <row r="76" spans="1:7" s="5" customFormat="1" x14ac:dyDescent="0.2">
      <c r="A76" s="40">
        <v>162</v>
      </c>
      <c r="B76" s="40" t="s">
        <v>3</v>
      </c>
      <c r="C76" s="47" t="s">
        <v>1</v>
      </c>
      <c r="D76" s="43" t="s">
        <v>6</v>
      </c>
      <c r="E76" s="6">
        <v>20000</v>
      </c>
      <c r="F76" s="6">
        <v>20000</v>
      </c>
      <c r="G76" s="6">
        <f t="shared" si="3"/>
        <v>100</v>
      </c>
    </row>
    <row r="77" spans="1:7" s="9" customFormat="1" ht="18" customHeight="1" x14ac:dyDescent="0.2">
      <c r="A77" s="29" t="s">
        <v>5</v>
      </c>
      <c r="B77" s="29"/>
      <c r="C77" s="29"/>
      <c r="D77" s="29"/>
      <c r="E77" s="10">
        <f>SUM(E78,E80)</f>
        <v>2220000</v>
      </c>
      <c r="F77" s="10">
        <f>SUM(F78,F80)</f>
        <v>2212257.88</v>
      </c>
      <c r="G77" s="10">
        <f t="shared" si="3"/>
        <v>99.651255855855851</v>
      </c>
    </row>
    <row r="78" spans="1:7" s="7" customFormat="1" ht="13.5" customHeight="1" x14ac:dyDescent="0.2">
      <c r="A78" s="35" t="s">
        <v>4</v>
      </c>
      <c r="B78" s="35"/>
      <c r="C78" s="35"/>
      <c r="D78" s="35"/>
      <c r="E78" s="8">
        <f>SUM(E79:E79)</f>
        <v>1355000</v>
      </c>
      <c r="F78" s="8">
        <f>SUM(F79:F79)</f>
        <v>1355000</v>
      </c>
      <c r="G78" s="8">
        <f t="shared" si="3"/>
        <v>100</v>
      </c>
    </row>
    <row r="79" spans="1:7" s="5" customFormat="1" ht="13.5" customHeight="1" x14ac:dyDescent="0.2">
      <c r="A79" s="40">
        <v>166</v>
      </c>
      <c r="B79" s="40" t="s">
        <v>3</v>
      </c>
      <c r="C79" s="47" t="s">
        <v>1</v>
      </c>
      <c r="D79" s="43" t="s">
        <v>0</v>
      </c>
      <c r="E79" s="6">
        <v>1355000</v>
      </c>
      <c r="F79" s="6">
        <v>1355000</v>
      </c>
      <c r="G79" s="6">
        <f t="shared" si="3"/>
        <v>100</v>
      </c>
    </row>
    <row r="80" spans="1:7" s="3" customFormat="1" ht="12.75" customHeight="1" x14ac:dyDescent="0.2">
      <c r="A80" s="56" t="s">
        <v>2</v>
      </c>
      <c r="B80" s="56"/>
      <c r="C80" s="56"/>
      <c r="D80" s="57"/>
      <c r="E80" s="4">
        <f>SUM(E81)</f>
        <v>865000</v>
      </c>
      <c r="F80" s="4">
        <f>SUM(F81)</f>
        <v>857257.88</v>
      </c>
      <c r="G80" s="4">
        <f t="shared" si="3"/>
        <v>99.104957225433537</v>
      </c>
    </row>
    <row r="81" spans="1:7" ht="12.75" customHeight="1" x14ac:dyDescent="0.2">
      <c r="A81" s="58">
        <v>167</v>
      </c>
      <c r="B81" s="58">
        <v>381</v>
      </c>
      <c r="C81" s="1" t="s">
        <v>1</v>
      </c>
      <c r="D81" s="59" t="s">
        <v>0</v>
      </c>
      <c r="E81" s="2">
        <v>865000</v>
      </c>
      <c r="F81" s="2">
        <v>857257.88</v>
      </c>
      <c r="G81" s="2">
        <f t="shared" si="3"/>
        <v>99.104957225433537</v>
      </c>
    </row>
  </sheetData>
  <mergeCells count="22">
    <mergeCell ref="A72:D72"/>
    <mergeCell ref="A73:D73"/>
    <mergeCell ref="A75:D75"/>
    <mergeCell ref="A77:D77"/>
    <mergeCell ref="A78:D78"/>
    <mergeCell ref="A20:D20"/>
    <mergeCell ref="A65:D65"/>
    <mergeCell ref="A21:D21"/>
    <mergeCell ref="A22:D22"/>
    <mergeCell ref="A24:D24"/>
    <mergeCell ref="A25:D25"/>
    <mergeCell ref="A27:D27"/>
    <mergeCell ref="A45:D45"/>
    <mergeCell ref="A47:D47"/>
    <mergeCell ref="A48:D48"/>
    <mergeCell ref="A50:D50"/>
    <mergeCell ref="A54:D54"/>
    <mergeCell ref="A5:D5"/>
    <mergeCell ref="A6:D6"/>
    <mergeCell ref="A7:D7"/>
    <mergeCell ref="A8:D8"/>
    <mergeCell ref="A19:D19"/>
  </mergeCells>
  <pageMargins left="0.70866141732283472" right="0.70866141732283472" top="0.74803149606299213" bottom="0" header="0.31496062992125984" footer="0.31496062992125984"/>
  <pageSetup paperSize="9" fitToWidth="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2019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Tamara Loina</dc:creator>
  <cp:lastModifiedBy>Tamara Loina</cp:lastModifiedBy>
  <dcterms:created xsi:type="dcterms:W3CDTF">2020-04-24T06:51:24Z</dcterms:created>
  <dcterms:modified xsi:type="dcterms:W3CDTF">2020-04-24T06:52:57Z</dcterms:modified>
</cp:coreProperties>
</file>